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11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0" i="1" l="1"/>
  <c r="C4" i="1"/>
  <c r="C9" i="1" s="1"/>
  <c r="D9" i="1" s="1"/>
  <c r="C3" i="1"/>
  <c r="C15" i="1" s="1"/>
  <c r="C2" i="1"/>
  <c r="A15" i="1" l="1"/>
  <c r="D15" i="1" s="1"/>
  <c r="C12" i="1"/>
  <c r="D12" i="1" s="1"/>
  <c r="D17" i="1" s="1"/>
  <c r="B18" i="1" s="1"/>
</calcChain>
</file>

<file path=xl/sharedStrings.xml><?xml version="1.0" encoding="utf-8"?>
<sst xmlns="http://schemas.openxmlformats.org/spreadsheetml/2006/main" count="26" uniqueCount="23">
  <si>
    <t>开始日期</t>
  </si>
  <si>
    <t>结束日期</t>
  </si>
  <si>
    <t>日期差</t>
  </si>
  <si>
    <t>单位</t>
  </si>
  <si>
    <t>年</t>
  </si>
  <si>
    <t>月</t>
  </si>
  <si>
    <t>日</t>
  </si>
  <si>
    <t>* m代表月份，如果要求年份差，m换成y即可，同样的要求天数差，m换成d。</t>
  </si>
  <si>
    <t>基数(购房款)</t>
  </si>
  <si>
    <t>利率</t>
  </si>
  <si>
    <t>违约天数</t>
  </si>
  <si>
    <t>违约金计算</t>
  </si>
  <si>
    <t>计算方式</t>
  </si>
  <si>
    <r>
      <rPr>
        <sz val="12"/>
        <color rgb="FF333333"/>
        <rFont val="微软雅黑"/>
        <charset val="134"/>
      </rPr>
      <t>基数×利率÷</t>
    </r>
    <r>
      <rPr>
        <sz val="12"/>
        <color theme="1"/>
        <rFont val="微软雅黑"/>
        <charset val="134"/>
      </rPr>
      <t>365天</t>
    </r>
    <r>
      <rPr>
        <sz val="12"/>
        <color rgb="FF333333"/>
        <rFont val="微软雅黑"/>
        <charset val="134"/>
      </rPr>
      <t>×违约天数</t>
    </r>
  </si>
  <si>
    <t>利息基数</t>
  </si>
  <si>
    <t>4倍利率</t>
  </si>
  <si>
    <t>未付款利息计算</t>
  </si>
  <si>
    <r>
      <rPr>
        <sz val="12"/>
        <color theme="1"/>
        <rFont val="微软雅黑"/>
        <charset val="134"/>
      </rPr>
      <t>基数</t>
    </r>
    <r>
      <rPr>
        <sz val="12"/>
        <color rgb="FF333333"/>
        <rFont val="微软雅黑"/>
        <charset val="134"/>
      </rPr>
      <t>×利率*</t>
    </r>
    <r>
      <rPr>
        <sz val="12"/>
        <color theme="1"/>
        <rFont val="微软雅黑"/>
        <charset val="134"/>
      </rPr>
      <t>4倍</t>
    </r>
    <r>
      <rPr>
        <sz val="12"/>
        <color rgb="FF333333"/>
        <rFont val="微软雅黑"/>
        <charset val="134"/>
      </rPr>
      <t>÷</t>
    </r>
    <r>
      <rPr>
        <sz val="12"/>
        <color theme="1"/>
        <rFont val="微软雅黑"/>
        <charset val="134"/>
      </rPr>
      <t>365天</t>
    </r>
    <r>
      <rPr>
        <sz val="12"/>
        <color rgb="FF333333"/>
        <rFont val="微软雅黑"/>
        <charset val="134"/>
      </rPr>
      <t>×</t>
    </r>
    <r>
      <rPr>
        <sz val="12"/>
        <color theme="1"/>
        <rFont val="微软雅黑"/>
        <charset val="134"/>
      </rPr>
      <t>逾期天数</t>
    </r>
  </si>
  <si>
    <t>按月利率</t>
  </si>
  <si>
    <t>逾期月份</t>
  </si>
  <si>
    <r>
      <rPr>
        <sz val="12"/>
        <color theme="1"/>
        <rFont val="微软雅黑"/>
        <charset val="134"/>
      </rPr>
      <t>基数</t>
    </r>
    <r>
      <rPr>
        <sz val="12"/>
        <color rgb="FF333333"/>
        <rFont val="微软雅黑"/>
        <charset val="134"/>
      </rPr>
      <t>×</t>
    </r>
    <r>
      <rPr>
        <sz val="12"/>
        <color theme="1"/>
        <rFont val="微软雅黑"/>
        <charset val="134"/>
      </rPr>
      <t>2%</t>
    </r>
    <r>
      <rPr>
        <sz val="12"/>
        <color rgb="FF333333"/>
        <rFont val="微软雅黑"/>
        <charset val="134"/>
      </rPr>
      <t>×逾期月份</t>
    </r>
  </si>
  <si>
    <t>总计</t>
  </si>
  <si>
    <t>大写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</si>
</sst>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[DBNum2][$-804]General"/>
  </numFmts>
  <fonts count="5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sz val="12"/>
      <color rgb="FF333333"/>
      <name val="微软雅黑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177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right"/>
    </xf>
    <xf numFmtId="178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9" sqref="D9"/>
    </sheetView>
  </sheetViews>
  <sheetFormatPr defaultColWidth="9" defaultRowHeight="15.75" x14ac:dyDescent="0.25"/>
  <cols>
    <col min="1" max="1" width="12.625" style="1" customWidth="1"/>
    <col min="2" max="2" width="22.625" style="1" customWidth="1"/>
    <col min="3" max="3" width="12.875" style="1" customWidth="1"/>
    <col min="4" max="4" width="16.125" style="1" customWidth="1"/>
    <col min="5" max="5" width="31.375" style="1" customWidth="1"/>
    <col min="6" max="16384" width="9" style="1"/>
  </cols>
  <sheetData>
    <row r="1" spans="1:5" x14ac:dyDescent="0.25">
      <c r="A1" s="2" t="s">
        <v>0</v>
      </c>
      <c r="B1" s="2" t="s">
        <v>1</v>
      </c>
      <c r="C1" s="3" t="s">
        <v>2</v>
      </c>
      <c r="D1" s="2" t="s">
        <v>3</v>
      </c>
      <c r="E1" s="3"/>
    </row>
    <row r="2" spans="1:5" x14ac:dyDescent="0.25">
      <c r="A2" s="4">
        <v>43988</v>
      </c>
      <c r="B2" s="4">
        <v>45188</v>
      </c>
      <c r="C2" s="3">
        <f>DATEDIF(A2,B2,"y")</f>
        <v>3</v>
      </c>
      <c r="D2" s="2" t="s">
        <v>4</v>
      </c>
      <c r="E2" s="3"/>
    </row>
    <row r="3" spans="1:5" x14ac:dyDescent="0.25">
      <c r="A3" s="4">
        <v>43988</v>
      </c>
      <c r="B3" s="4">
        <v>45188</v>
      </c>
      <c r="C3" s="3">
        <f>DATEDIF(A3,B3,"m")</f>
        <v>39</v>
      </c>
      <c r="D3" s="2" t="s">
        <v>5</v>
      </c>
      <c r="E3" s="3"/>
    </row>
    <row r="4" spans="1:5" x14ac:dyDescent="0.25">
      <c r="A4" s="4">
        <v>43988</v>
      </c>
      <c r="B4" s="4">
        <v>45188</v>
      </c>
      <c r="C4" s="3">
        <f>DATEDIF(A4,B4,"d")</f>
        <v>1200</v>
      </c>
      <c r="D4" s="2" t="s">
        <v>6</v>
      </c>
      <c r="E4" s="3"/>
    </row>
    <row r="5" spans="1:5" x14ac:dyDescent="0.25">
      <c r="A5" s="10"/>
      <c r="B5" s="10"/>
      <c r="C5" s="10"/>
      <c r="D5" s="10"/>
    </row>
    <row r="6" spans="1:5" x14ac:dyDescent="0.25">
      <c r="A6" s="14" t="s">
        <v>7</v>
      </c>
      <c r="B6" s="14"/>
      <c r="C6" s="14"/>
      <c r="D6" s="14"/>
    </row>
    <row r="7" spans="1:5" x14ac:dyDescent="0.25">
      <c r="A7" s="14"/>
      <c r="B7" s="14"/>
      <c r="C7" s="14"/>
      <c r="D7" s="14"/>
    </row>
    <row r="8" spans="1:5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</row>
    <row r="9" spans="1:5" ht="17.25" x14ac:dyDescent="0.3">
      <c r="A9" s="2">
        <v>630000</v>
      </c>
      <c r="B9" s="5">
        <v>6.1499999999999999E-2</v>
      </c>
      <c r="C9" s="2">
        <f>C4</f>
        <v>1200</v>
      </c>
      <c r="D9" s="6">
        <f>(A9*B9/365*C9)</f>
        <v>127380.82191780821</v>
      </c>
      <c r="E9" s="7" t="s">
        <v>13</v>
      </c>
    </row>
    <row r="11" spans="1:5" x14ac:dyDescent="0.25">
      <c r="A11" s="2" t="s">
        <v>14</v>
      </c>
      <c r="B11" s="2" t="s">
        <v>15</v>
      </c>
      <c r="C11" s="2" t="s">
        <v>10</v>
      </c>
      <c r="D11" s="2" t="s">
        <v>16</v>
      </c>
    </row>
    <row r="12" spans="1:5" ht="17.25" x14ac:dyDescent="0.3">
      <c r="A12" s="2">
        <v>70420.98</v>
      </c>
      <c r="B12" s="5">
        <v>0.246</v>
      </c>
      <c r="C12" s="2">
        <f>C4</f>
        <v>1200</v>
      </c>
      <c r="D12" s="8">
        <f>(A12*B12/365*C12)</f>
        <v>56954.173413698634</v>
      </c>
      <c r="E12" s="7" t="s">
        <v>17</v>
      </c>
    </row>
    <row r="14" spans="1:5" x14ac:dyDescent="0.25">
      <c r="A14" s="2" t="s">
        <v>14</v>
      </c>
      <c r="B14" s="9" t="s">
        <v>18</v>
      </c>
      <c r="C14" s="2" t="s">
        <v>19</v>
      </c>
      <c r="D14" s="2" t="s">
        <v>11</v>
      </c>
    </row>
    <row r="15" spans="1:5" ht="17.25" x14ac:dyDescent="0.3">
      <c r="A15" s="6">
        <f>D9</f>
        <v>127380.82191780821</v>
      </c>
      <c r="B15" s="9">
        <v>0.02</v>
      </c>
      <c r="C15" s="2">
        <f>C3</f>
        <v>39</v>
      </c>
      <c r="D15" s="8">
        <f>(A15*B15*C15)</f>
        <v>99357.041095890396</v>
      </c>
      <c r="E15" s="7" t="s">
        <v>20</v>
      </c>
    </row>
    <row r="17" spans="1:5" x14ac:dyDescent="0.25">
      <c r="A17" s="11" t="s">
        <v>21</v>
      </c>
      <c r="B17" s="11"/>
      <c r="C17" s="11"/>
      <c r="D17" s="8">
        <f>(D9+D12+D15)</f>
        <v>283692.03642739722</v>
      </c>
    </row>
    <row r="18" spans="1:5" x14ac:dyDescent="0.25">
      <c r="A18" s="3" t="s">
        <v>22</v>
      </c>
      <c r="B18" s="12" t="str">
        <f>SUBSTITUTE(SUBSTITUTE(TEXT(INT(D17),"[DBNum2][$-804]G/通用格式元"&amp;IF(INT(D17)=D17,"整",""))&amp;TEXT(MID(D17,FIND(".",D17&amp;".0")+1,1),"[DBNum2][$-804]G/通用格式角")&amp;TEXT(MID(D17,FIND(".",D17&amp;".0")+2,1),"[DBNum2][$-804]G/通用格式分"),"零角","零"),"零分","")</f>
        <v>贰拾捌万叁仟陆佰玖拾贰元零叁分</v>
      </c>
      <c r="C18" s="12"/>
      <c r="D18" s="12"/>
    </row>
    <row r="19" spans="1:5" x14ac:dyDescent="0.25">
      <c r="D19" s="8">
        <v>194737.8</v>
      </c>
    </row>
    <row r="20" spans="1:5" x14ac:dyDescent="0.25">
      <c r="C20" s="13">
        <f>D19</f>
        <v>194737.8</v>
      </c>
      <c r="D20" s="13"/>
      <c r="E20" s="13"/>
    </row>
  </sheetData>
  <mergeCells count="5">
    <mergeCell ref="A5:D5"/>
    <mergeCell ref="A17:C17"/>
    <mergeCell ref="B18:D18"/>
    <mergeCell ref="C20:E20"/>
    <mergeCell ref="A6:D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2024-11-17T05:22:30Z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0EB1060EC01B4D6FB2A1C3E53915CC71_12</vt:lpwstr>
  </property>
  <property fmtid="{D5CDD505-2E9C-101B-9397-08002B2CF9AE}" pid="3" name="KSOProductBuildVer">
    <vt:lpwstr>2052-12.1.0.15374</vt:lpwstr>
  </property>
</Properties>
</file>